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E6" i="21" s="1"/>
  <c r="E5" i="21"/>
  <c r="F19" i="6"/>
  <c r="F13" i="6"/>
  <c r="F14" i="6" l="1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<sst xmlns="http://schemas.openxmlformats.org/spreadsheetml/2006/main" count="62" uniqueCount="56">
  <si>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</si>
  <si>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</si>
  <si>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</si>
  <si>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</si>
  <si>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</si>
  <si>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</si>
  <si>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</si>
  <si>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</si>
  <si>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</si>
  <si>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</si>
  <si>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</si>
  <si>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</si>
  <si>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</si>
  <si>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</si>
  <si>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</si>
  <si>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</si>
  <si>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</si>
  <si>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</si>
  <si>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</si>
  <si>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</si>
  <si>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</si>
  <si>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</si>
  <si>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</si>
  <si>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</si>
  <si>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</si>
  <si>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</si>
  <si>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</si>
  <si>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</si>
  <si>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</si>
  <si>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</si>
  <si>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</si>
  <si>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</si>
  <si>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</si>
  <si>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</si>
  <si>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</si>
  <si>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</si>
  <si>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</si>
  <si>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</si>
  <si>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</si>
  <si>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</si>
  <si>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</si>
  <si>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</si>
  <si>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</si>
  <si>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</si>
  <si>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</si>
  <si>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</si>
  <si>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</si>
  <si>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</si>
  <si>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</si>
  <si>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</si>
  <si>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</si>
  <si>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t>33804</t>
  </si>
  <si>
    <t>за Январь 2021 г.</t>
  </si>
  <si>
    <t>Отчет по вывозу ТКО за Январь 2021 г.</t>
  </si>
  <si>
    <t>СПРАВОЧНАЯ ИНФОРМАЦИЯ потребление коммунальных услуг в доме ул.Москвина, д.10  Январь 2021 г.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</si>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</sst>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A7" zoomScaleSheetLayoutView="115" workbookViewId="0">
      <selection activeCell="G19" sqref="G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8621.5400000000009</v>
      </c>
      <c r="D5" s="16">
        <v>8914.518</v>
      </c>
      <c r="E5" s="27">
        <f>D5-C5</f>
        <v>292.97799999999916</v>
      </c>
      <c r="F5" s="27">
        <f>E5+G5</f>
        <v>292.97799999999916</v>
      </c>
      <c r="G5" s="15"/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41</v>
      </c>
      <c r="B8" s="53"/>
      <c r="C8" s="53"/>
      <c r="D8" s="53"/>
      <c r="E8" s="53"/>
      <c r="F8" s="30">
        <v>1025.4000000000001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f>F8*F9</f>
        <v>52.295400000000001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240.68259999999916</v>
      </c>
    </row>
    <row r="12" spans="1:10" ht="37.15" customHeight="1">
      <c r="A12" s="54" t="s">
        <v>42</v>
      </c>
      <c r="B12" s="54"/>
      <c r="C12" s="54"/>
      <c r="D12" s="54"/>
      <c r="E12" s="54"/>
      <c r="F12" s="31">
        <f>(F5)/(F10+F11)*F9</f>
        <v>5.0999999999999997E-2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f>28.01+F12*2334.61</f>
        <v>147.07511</v>
      </c>
      <c r="J13" s="11"/>
    </row>
    <row r="14" spans="1:10" ht="29.45" customHeight="1">
      <c r="A14" s="54" t="s">
        <v>55</v>
      </c>
      <c r="B14" s="54"/>
      <c r="C14" s="54"/>
      <c r="D14" s="54"/>
      <c r="E14" s="54"/>
      <c r="F14" s="33">
        <f>F12*F18*3.23</f>
        <v>389.97850740000001</v>
      </c>
      <c r="J14" s="11"/>
    </row>
    <row r="15" spans="1:10" ht="18.75">
      <c r="A15" s="51" t="s">
        <v>37</v>
      </c>
      <c r="B15" s="51"/>
      <c r="C15" s="51"/>
      <c r="D15" s="51"/>
      <c r="E15" s="51"/>
      <c r="F15" s="34">
        <v>5656</v>
      </c>
    </row>
    <row r="16" spans="1:10" ht="18.75">
      <c r="A16" s="51" t="s">
        <v>38</v>
      </c>
      <c r="B16" s="51"/>
      <c r="C16" s="51"/>
      <c r="D16" s="51"/>
      <c r="E16" s="51"/>
      <c r="F16" s="32">
        <v>28.01</v>
      </c>
    </row>
    <row r="17" spans="1:6" ht="18.75">
      <c r="A17" s="51" t="s">
        <v>39</v>
      </c>
      <c r="B17" s="51"/>
      <c r="C17" s="51"/>
      <c r="D17" s="51"/>
      <c r="E17" s="51"/>
      <c r="F17" s="32">
        <v>4.01</v>
      </c>
    </row>
    <row r="18" spans="1:6" ht="18.75">
      <c r="A18" s="51" t="s">
        <v>40</v>
      </c>
      <c r="B18" s="51"/>
      <c r="C18" s="51"/>
      <c r="D18" s="51"/>
      <c r="E18" s="51"/>
      <c r="F18" s="32">
        <v>2367.38</v>
      </c>
    </row>
    <row r="19" spans="1:6" ht="35.450000000000003" customHeight="1">
      <c r="A19" s="52" t="s">
        <v>36</v>
      </c>
      <c r="B19" s="53"/>
      <c r="C19" s="53"/>
      <c r="D19" s="53"/>
      <c r="E19" s="53"/>
      <c r="F19" s="35">
        <f>F11/F6*F18+F15/F6*F17</f>
        <v>53.748807808108396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4" sqref="G4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8914.518</v>
      </c>
      <c r="E5" s="23">
        <f>Отопление!F11</f>
        <v>240.68259999999916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51.356999999999999</v>
      </c>
      <c r="F6" s="24">
        <v>0.3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1007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51</v>
      </c>
      <c r="E8" s="23">
        <v>1282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2289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38590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2020-12-27T14:53:07Z</cp:lastPrinted>
  <dcterms:created xsi:type="dcterms:W3CDTF">2015-09-15T11:53:49Z</dcterms:created>
  <dcterms:modified xsi:type="dcterms:W3CDTF">2021-02-08T15:33:11Z</dcterms:modified>
</cp:coreProperties>
</file>